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9e17775895b1f0/Documents/Bunwell Parish Council/Accounts/2024-25/"/>
    </mc:Choice>
  </mc:AlternateContent>
  <xr:revisionPtr revIDLastSave="48" documentId="8_{170EFD0C-2B2D-42A3-8985-6832BDDBB8F1}" xr6:coauthVersionLast="47" xr6:coauthVersionMax="47" xr10:uidLastSave="{9E406C6C-7A1C-4875-A68C-0D24C64C66ED}"/>
  <bookViews>
    <workbookView xWindow="-110" yWindow="-110" windowWidth="19420" windowHeight="10300" xr2:uid="{B8DF3DAA-C38B-456B-9AE1-DC52C98607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8" i="1" s="1"/>
  <c r="J5" i="1"/>
  <c r="L8" i="1"/>
  <c r="M5" i="1"/>
  <c r="M6" i="1"/>
  <c r="D8" i="1"/>
  <c r="E8" i="1"/>
  <c r="G8" i="1"/>
  <c r="H8" i="1"/>
  <c r="I21" i="1"/>
  <c r="M8" i="1"/>
  <c r="J11" i="1"/>
  <c r="J12" i="1"/>
  <c r="M12" i="1"/>
  <c r="J13" i="1"/>
  <c r="J14" i="1"/>
  <c r="M14" i="1"/>
  <c r="J15" i="1"/>
  <c r="D17" i="1"/>
  <c r="E17" i="1"/>
  <c r="G17" i="1"/>
  <c r="H17" i="1"/>
  <c r="L21" i="1"/>
  <c r="K23" i="1"/>
  <c r="L27" i="1"/>
  <c r="L28" i="1" s="1"/>
  <c r="G28" i="1"/>
  <c r="M11" i="1" l="1"/>
  <c r="J17" i="1"/>
  <c r="I22" i="1"/>
  <c r="I23" i="1" s="1"/>
  <c r="L20" i="1" s="1"/>
  <c r="L22" i="1" l="1"/>
  <c r="L23" i="1" s="1"/>
  <c r="M17" i="1"/>
</calcChain>
</file>

<file path=xl/sharedStrings.xml><?xml version="1.0" encoding="utf-8"?>
<sst xmlns="http://schemas.openxmlformats.org/spreadsheetml/2006/main" count="45" uniqueCount="42">
  <si>
    <t>Summary of Income &amp; Expenditure for 2024/25 Budget</t>
  </si>
  <si>
    <t>2022/23</t>
  </si>
  <si>
    <t>2023/24</t>
  </si>
  <si>
    <t>2024/25</t>
  </si>
  <si>
    <t>Details</t>
  </si>
  <si>
    <t>Budget</t>
  </si>
  <si>
    <t>Actual</t>
  </si>
  <si>
    <t>To Date</t>
  </si>
  <si>
    <t>Estimated at Year End</t>
  </si>
  <si>
    <r>
      <rPr>
        <b/>
        <sz val="11"/>
        <color rgb="FFFF0000"/>
        <rFont val="Calibri"/>
        <family val="2"/>
        <scheme val="minor"/>
      </rPr>
      <t>Over</t>
    </r>
    <r>
      <rPr>
        <b/>
        <sz val="11"/>
        <color theme="1"/>
        <rFont val="Calibri"/>
        <family val="2"/>
        <scheme val="minor"/>
      </rPr>
      <t>/ Under Receipts/ Spend</t>
    </r>
  </si>
  <si>
    <t>Suggested  Budget</t>
  </si>
  <si>
    <t>Inc/Dec on 2023/24 Est.Yr End</t>
  </si>
  <si>
    <t>INCOME</t>
  </si>
  <si>
    <t xml:space="preserve">Precept </t>
  </si>
  <si>
    <t>Total Other Receipts</t>
  </si>
  <si>
    <t>Total Income</t>
  </si>
  <si>
    <t>EXPENDITURE</t>
  </si>
  <si>
    <t>Administration</t>
  </si>
  <si>
    <t>Maintenance</t>
  </si>
  <si>
    <t>Donations</t>
  </si>
  <si>
    <t>Contingency</t>
  </si>
  <si>
    <t>Projects</t>
  </si>
  <si>
    <t>Total Expenditure</t>
  </si>
  <si>
    <t>Predicted Balances at Year End</t>
  </si>
  <si>
    <t>Opening balances at 1st April 2023</t>
  </si>
  <si>
    <t>Closing Balance</t>
  </si>
  <si>
    <t>Tax Base</t>
  </si>
  <si>
    <t>Band D Charge</t>
  </si>
  <si>
    <t>Inc/Dec on Previous Year as shown on Council Tax Demand</t>
  </si>
  <si>
    <t>CIL SUMMARY</t>
  </si>
  <si>
    <t>YEAR END BANK BALANCE</t>
  </si>
  <si>
    <t>Balance carried forward from 2022</t>
  </si>
  <si>
    <t>Suggested budget will mean year end cash in hand will be considerably less than opening balance, unless additional income is received or expenditure is reduced. However, a reasonable £4,000 contingency incl.  Proposed expenditure includes new SAM sign outside Village Hall new noticeboard and reasonable inflation increases.</t>
  </si>
  <si>
    <t>CIL received in 2022-23</t>
  </si>
  <si>
    <t xml:space="preserve">         Proposed expenditure includes new SAM sign, and reasonable inflation</t>
  </si>
  <si>
    <t xml:space="preserve">         increases.</t>
  </si>
  <si>
    <t>Spend in 2022-23</t>
  </si>
  <si>
    <t>VAT refund of approx £4,000 will be claimed and received before year end</t>
  </si>
  <si>
    <t>Play equipment repairs</t>
  </si>
  <si>
    <t>Maintenance of Defibrillators</t>
  </si>
  <si>
    <t xml:space="preserve">Year End Balance will include £727.88 CIL money </t>
  </si>
  <si>
    <t>Balance to carry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</si>
</sst>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/>
    <xf numFmtId="0" fontId="3" fillId="2" borderId="1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43" fontId="0" fillId="2" borderId="1" xfId="1" applyFont="1" applyFill="1" applyBorder="1"/>
    <xf numFmtId="43" fontId="0" fillId="0" borderId="1" xfId="1" applyFont="1" applyBorder="1"/>
    <xf numFmtId="43" fontId="0" fillId="0" borderId="1" xfId="1" applyFont="1" applyFill="1" applyBorder="1"/>
    <xf numFmtId="43" fontId="0" fillId="3" borderId="1" xfId="1" applyFont="1" applyFill="1" applyBorder="1"/>
    <xf numFmtId="43" fontId="0" fillId="6" borderId="1" xfId="1" applyFont="1" applyFill="1" applyBorder="1"/>
    <xf numFmtId="43" fontId="6" fillId="0" borderId="1" xfId="1" applyFont="1" applyBorder="1"/>
    <xf numFmtId="43" fontId="0" fillId="5" borderId="1" xfId="1" applyFont="1" applyFill="1" applyBorder="1"/>
    <xf numFmtId="10" fontId="0" fillId="0" borderId="1" xfId="3" applyNumberFormat="1" applyFont="1" applyBorder="1"/>
    <xf numFmtId="10" fontId="6" fillId="0" borderId="1" xfId="3" applyNumberFormat="1" applyFont="1" applyBorder="1"/>
    <xf numFmtId="43" fontId="0" fillId="4" borderId="1" xfId="1" applyFont="1" applyFill="1" applyBorder="1"/>
    <xf numFmtId="0" fontId="3" fillId="0" borderId="0" xfId="0" applyFont="1"/>
    <xf numFmtId="43" fontId="7" fillId="2" borderId="4" xfId="1" applyFont="1" applyFill="1" applyBorder="1"/>
    <xf numFmtId="43" fontId="7" fillId="0" borderId="4" xfId="1" applyFont="1" applyBorder="1"/>
    <xf numFmtId="43" fontId="7" fillId="3" borderId="4" xfId="1" applyFont="1" applyFill="1" applyBorder="1"/>
    <xf numFmtId="43" fontId="3" fillId="2" borderId="1" xfId="1" applyFont="1" applyFill="1" applyBorder="1"/>
    <xf numFmtId="43" fontId="3" fillId="5" borderId="4" xfId="1" applyFont="1" applyFill="1" applyBorder="1"/>
    <xf numFmtId="43" fontId="0" fillId="2" borderId="5" xfId="1" applyFont="1" applyFill="1" applyBorder="1"/>
    <xf numFmtId="43" fontId="0" fillId="0" borderId="5" xfId="1" applyFont="1" applyBorder="1"/>
    <xf numFmtId="43" fontId="0" fillId="0" borderId="5" xfId="1" applyFont="1" applyFill="1" applyBorder="1"/>
    <xf numFmtId="43" fontId="0" fillId="3" borderId="5" xfId="1" applyFont="1" applyFill="1" applyBorder="1"/>
    <xf numFmtId="43" fontId="0" fillId="4" borderId="5" xfId="1" applyFont="1" applyFill="1" applyBorder="1"/>
    <xf numFmtId="43" fontId="0" fillId="5" borderId="5" xfId="1" applyFont="1" applyFill="1" applyBorder="1"/>
    <xf numFmtId="10" fontId="0" fillId="0" borderId="5" xfId="3" applyNumberFormat="1" applyFont="1" applyBorder="1"/>
    <xf numFmtId="43" fontId="2" fillId="0" borderId="1" xfId="1" applyFont="1" applyBorder="1"/>
    <xf numFmtId="43" fontId="3" fillId="2" borderId="4" xfId="1" applyFont="1" applyFill="1" applyBorder="1"/>
    <xf numFmtId="43" fontId="3" fillId="0" borderId="4" xfId="1" applyFont="1" applyBorder="1"/>
    <xf numFmtId="43" fontId="3" fillId="3" borderId="4" xfId="1" applyFont="1" applyFill="1" applyBorder="1"/>
    <xf numFmtId="43" fontId="3" fillId="4" borderId="4" xfId="1" applyFont="1" applyFill="1" applyBorder="1"/>
    <xf numFmtId="0" fontId="8" fillId="0" borderId="1" xfId="0" applyFont="1" applyBorder="1"/>
    <xf numFmtId="43" fontId="3" fillId="0" borderId="1" xfId="1" applyFont="1" applyBorder="1"/>
    <xf numFmtId="43" fontId="3" fillId="4" borderId="1" xfId="1" applyFont="1" applyFill="1" applyBorder="1"/>
    <xf numFmtId="43" fontId="3" fillId="5" borderId="1" xfId="1" applyFont="1" applyFill="1" applyBorder="1"/>
    <xf numFmtId="10" fontId="3" fillId="0" borderId="1" xfId="3" applyNumberFormat="1" applyFont="1" applyBorder="1"/>
    <xf numFmtId="0" fontId="0" fillId="0" borderId="4" xfId="0" applyBorder="1"/>
    <xf numFmtId="0" fontId="0" fillId="3" borderId="4" xfId="0" applyFill="1" applyBorder="1"/>
    <xf numFmtId="10" fontId="3" fillId="0" borderId="4" xfId="3" applyNumberFormat="1" applyFont="1" applyBorder="1"/>
    <xf numFmtId="0" fontId="0" fillId="0" borderId="5" xfId="0" applyBorder="1"/>
    <xf numFmtId="0" fontId="0" fillId="3" borderId="5" xfId="0" applyFill="1" applyBorder="1"/>
    <xf numFmtId="43" fontId="3" fillId="0" borderId="5" xfId="1" applyFont="1" applyBorder="1"/>
    <xf numFmtId="43" fontId="3" fillId="0" borderId="5" xfId="1" applyFont="1" applyFill="1" applyBorder="1"/>
    <xf numFmtId="43" fontId="3" fillId="0" borderId="6" xfId="1" applyFont="1" applyBorder="1"/>
    <xf numFmtId="10" fontId="3" fillId="0" borderId="5" xfId="3" applyNumberFormat="1" applyFont="1" applyBorder="1"/>
    <xf numFmtId="41" fontId="0" fillId="0" borderId="1" xfId="2" applyFont="1" applyBorder="1"/>
    <xf numFmtId="0" fontId="0" fillId="0" borderId="1" xfId="0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0" fontId="0" fillId="0" borderId="1" xfId="0" applyBorder="1" applyAlignment="1">
      <alignment wrapText="1"/>
    </xf>
    <xf numFmtId="9" fontId="0" fillId="0" borderId="1" xfId="0" applyNumberFormat="1" applyBorder="1"/>
    <xf numFmtId="0" fontId="0" fillId="0" borderId="2" xfId="0" applyBorder="1"/>
    <xf numFmtId="9" fontId="0" fillId="0" borderId="1" xfId="3" applyFont="1" applyFill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3" fillId="0" borderId="0" xfId="0" applyFont="1" applyAlignment="1">
      <alignment horizontal="left" indent="3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left" wrapText="1" indent="3"/>
    </xf>
    <xf numFmtId="4" fontId="0" fillId="0" borderId="7" xfId="0" applyNumberFormat="1" applyBorder="1"/>
    <xf numFmtId="4" fontId="0" fillId="0" borderId="0" xfId="0" applyNumberFormat="1"/>
    <xf numFmtId="0" fontId="9" fillId="0" borderId="0" xfId="0" applyFont="1"/>
    <xf numFmtId="0" fontId="0" fillId="0" borderId="0" xfId="0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4" fontId="0" fillId="0" borderId="8" xfId="0" applyNumberFormat="1" applyBorder="1"/>
    <xf numFmtId="0" fontId="10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43" fontId="5" fillId="0" borderId="4" xfId="1" applyFont="1" applyBorder="1"/>
    <xf numFmtId="10" fontId="2" fillId="0" borderId="1" xfId="3" applyNumberFormat="1" applyFont="1" applyBorder="1"/>
    <xf numFmtId="10" fontId="5" fillId="0" borderId="4" xfId="3" applyNumberFormat="1" applyFont="1" applyBorder="1"/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A50B-E390-4ADB-87AC-1FD5B14A5AB5}">
  <dimension ref="A1:M46"/>
  <sheetViews>
    <sheetView tabSelected="1" topLeftCell="A23" workbookViewId="0">
      <selection activeCell="J36" sqref="J36"/>
    </sheetView>
  </sheetViews>
  <sheetFormatPr defaultRowHeight="14.5" x14ac:dyDescent="0.35"/>
  <cols>
    <col min="1" max="1" width="8.7265625" customWidth="1"/>
    <col min="2" max="2" width="21.453125" customWidth="1"/>
    <col min="3" max="3" width="1.1796875" customWidth="1"/>
    <col min="4" max="4" width="10.26953125" customWidth="1"/>
    <col min="5" max="5" width="10.08984375" customWidth="1"/>
    <col min="6" max="6" width="1.453125" customWidth="1"/>
    <col min="7" max="7" width="10.6328125" customWidth="1"/>
    <col min="8" max="8" width="10.7265625" customWidth="1"/>
    <col min="9" max="9" width="10.6328125" customWidth="1"/>
    <col min="10" max="10" width="10.26953125" customWidth="1"/>
    <col min="11" max="11" width="1.7265625" customWidth="1"/>
    <col min="12" max="12" width="11.08984375" customWidth="1"/>
    <col min="13" max="13" width="10.54296875" customWidth="1"/>
  </cols>
  <sheetData>
    <row r="1" spans="1:13" ht="15.5" x14ac:dyDescent="0.35">
      <c r="C1" s="80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x14ac:dyDescent="0.35">
      <c r="B2" s="1"/>
      <c r="C2" s="2"/>
      <c r="D2" s="3" t="s">
        <v>1</v>
      </c>
      <c r="E2" s="4"/>
      <c r="F2" s="5"/>
      <c r="G2" s="77" t="s">
        <v>2</v>
      </c>
      <c r="H2" s="78"/>
      <c r="I2" s="78"/>
      <c r="J2" s="79"/>
      <c r="K2" s="2"/>
      <c r="L2" s="3" t="s">
        <v>3</v>
      </c>
      <c r="M2" s="4"/>
    </row>
    <row r="3" spans="1:13" ht="72.5" x14ac:dyDescent="0.35">
      <c r="B3" s="1" t="s">
        <v>4</v>
      </c>
      <c r="C3" s="2"/>
      <c r="D3" s="6" t="s">
        <v>5</v>
      </c>
      <c r="E3" s="6" t="s">
        <v>6</v>
      </c>
      <c r="F3" s="7"/>
      <c r="G3" s="6" t="s">
        <v>5</v>
      </c>
      <c r="H3" s="6" t="s">
        <v>7</v>
      </c>
      <c r="I3" s="8" t="s">
        <v>8</v>
      </c>
      <c r="J3" s="9" t="s">
        <v>9</v>
      </c>
      <c r="K3" s="2"/>
      <c r="L3" s="10" t="s">
        <v>10</v>
      </c>
      <c r="M3" s="9" t="s">
        <v>11</v>
      </c>
    </row>
    <row r="4" spans="1:13" ht="15.5" customHeight="1" x14ac:dyDescent="0.35">
      <c r="B4" s="1" t="s">
        <v>12</v>
      </c>
      <c r="C4" s="11"/>
      <c r="D4" s="12"/>
      <c r="E4" s="12"/>
      <c r="F4" s="13"/>
      <c r="G4" s="12"/>
      <c r="H4" s="12"/>
      <c r="I4" s="14"/>
      <c r="J4" s="12"/>
      <c r="K4" s="11"/>
      <c r="L4" s="15"/>
      <c r="M4" s="12"/>
    </row>
    <row r="5" spans="1:13" ht="15.5" customHeight="1" x14ac:dyDescent="0.35">
      <c r="B5" s="12" t="s">
        <v>13</v>
      </c>
      <c r="C5" s="16"/>
      <c r="D5" s="17">
        <v>14000</v>
      </c>
      <c r="E5" s="18">
        <v>14200</v>
      </c>
      <c r="F5" s="19"/>
      <c r="G5" s="17">
        <v>14500</v>
      </c>
      <c r="H5" s="17">
        <v>14500</v>
      </c>
      <c r="I5" s="20">
        <v>14500</v>
      </c>
      <c r="J5" s="21">
        <f>I5-G5</f>
        <v>0</v>
      </c>
      <c r="K5" s="16"/>
      <c r="L5" s="22">
        <v>15500</v>
      </c>
      <c r="M5" s="23">
        <f>(L5-I5)/I5</f>
        <v>6.8965517241379309E-2</v>
      </c>
    </row>
    <row r="6" spans="1:13" ht="15.5" customHeight="1" x14ac:dyDescent="0.35">
      <c r="B6" s="12" t="s">
        <v>14</v>
      </c>
      <c r="C6" s="16"/>
      <c r="D6" s="17">
        <v>2000</v>
      </c>
      <c r="E6" s="18">
        <v>11301</v>
      </c>
      <c r="F6" s="19"/>
      <c r="G6" s="17">
        <v>3500</v>
      </c>
      <c r="H6" s="17">
        <v>1233.3599999999999</v>
      </c>
      <c r="I6" s="20">
        <v>16099.36</v>
      </c>
      <c r="J6" s="21">
        <f>I6-G6</f>
        <v>12599.36</v>
      </c>
      <c r="K6" s="16"/>
      <c r="L6" s="22">
        <v>2750</v>
      </c>
      <c r="M6" s="82">
        <f>(L6-I6)/I6</f>
        <v>-0.82918575645243042</v>
      </c>
    </row>
    <row r="7" spans="1:13" ht="15.5" customHeight="1" x14ac:dyDescent="0.35">
      <c r="B7" s="12"/>
      <c r="C7" s="16"/>
      <c r="D7" s="17"/>
      <c r="E7" s="18"/>
      <c r="F7" s="19"/>
      <c r="G7" s="17"/>
      <c r="H7" s="17"/>
      <c r="I7" s="25"/>
      <c r="J7" s="17"/>
      <c r="K7" s="16"/>
      <c r="L7" s="22"/>
      <c r="M7" s="23"/>
    </row>
    <row r="8" spans="1:13" ht="15.5" customHeight="1" thickBot="1" x14ac:dyDescent="0.4">
      <c r="A8" s="26"/>
      <c r="B8" s="1" t="s">
        <v>15</v>
      </c>
      <c r="C8" s="27"/>
      <c r="D8" s="28">
        <f>SUM(D5:D7)</f>
        <v>16000</v>
      </c>
      <c r="E8" s="28">
        <f>SUM(E5:E7)</f>
        <v>25501</v>
      </c>
      <c r="F8" s="29"/>
      <c r="G8" s="28">
        <f>SUM(G5:G7)</f>
        <v>18000</v>
      </c>
      <c r="H8" s="28">
        <f>SUM(H5:H7)</f>
        <v>15733.36</v>
      </c>
      <c r="I8" s="28">
        <v>30599.360000000001</v>
      </c>
      <c r="J8" s="28">
        <f>SUM(J5:J7)</f>
        <v>12599.36</v>
      </c>
      <c r="K8" s="30"/>
      <c r="L8" s="31">
        <f>SUM(L5:L7)</f>
        <v>18250</v>
      </c>
      <c r="M8" s="82">
        <f>(L8-I8)/I8</f>
        <v>-0.40358229714608412</v>
      </c>
    </row>
    <row r="9" spans="1:13" ht="15" thickTop="1" x14ac:dyDescent="0.35">
      <c r="B9" s="12"/>
      <c r="C9" s="32"/>
      <c r="D9" s="33"/>
      <c r="E9" s="34"/>
      <c r="F9" s="35"/>
      <c r="G9" s="33"/>
      <c r="H9" s="33"/>
      <c r="I9" s="36"/>
      <c r="J9" s="33"/>
      <c r="K9" s="16"/>
      <c r="L9" s="37"/>
      <c r="M9" s="38"/>
    </row>
    <row r="10" spans="1:13" x14ac:dyDescent="0.35">
      <c r="B10" s="1" t="s">
        <v>16</v>
      </c>
      <c r="C10" s="16"/>
      <c r="D10" s="17"/>
      <c r="E10" s="18"/>
      <c r="F10" s="19"/>
      <c r="G10" s="17"/>
      <c r="H10" s="17"/>
      <c r="I10" s="25"/>
      <c r="J10" s="17"/>
      <c r="K10" s="16"/>
      <c r="L10" s="22"/>
      <c r="M10" s="23"/>
    </row>
    <row r="11" spans="1:13" ht="15.5" customHeight="1" x14ac:dyDescent="0.35">
      <c r="B11" s="12" t="s">
        <v>17</v>
      </c>
      <c r="C11" s="16"/>
      <c r="D11" s="17">
        <v>6295</v>
      </c>
      <c r="E11" s="18">
        <v>6454.48</v>
      </c>
      <c r="F11" s="19"/>
      <c r="G11" s="17">
        <v>7145</v>
      </c>
      <c r="H11" s="17">
        <v>3316.07</v>
      </c>
      <c r="I11" s="25">
        <v>6579.4800000000005</v>
      </c>
      <c r="J11" s="21">
        <f>G11-I11</f>
        <v>565.51999999999953</v>
      </c>
      <c r="K11" s="16"/>
      <c r="L11" s="22">
        <v>7185</v>
      </c>
      <c r="M11" s="23">
        <f>(L11-I11)/I11</f>
        <v>9.2031589122544555E-2</v>
      </c>
    </row>
    <row r="12" spans="1:13" x14ac:dyDescent="0.35">
      <c r="B12" s="12" t="s">
        <v>18</v>
      </c>
      <c r="C12" s="16"/>
      <c r="D12" s="17">
        <v>3910</v>
      </c>
      <c r="E12" s="18">
        <v>13228.71</v>
      </c>
      <c r="F12" s="19"/>
      <c r="G12" s="17">
        <v>5500</v>
      </c>
      <c r="H12" s="17">
        <v>1688.24</v>
      </c>
      <c r="I12" s="25">
        <v>17214</v>
      </c>
      <c r="J12" s="39">
        <f t="shared" ref="J12:J15" si="0">G12-I12</f>
        <v>-11714</v>
      </c>
      <c r="K12" s="16"/>
      <c r="L12" s="22">
        <v>6700</v>
      </c>
      <c r="M12" s="82">
        <f t="shared" ref="M12:M17" si="1">(L12-I12)/I12</f>
        <v>-0.61078192169164636</v>
      </c>
    </row>
    <row r="13" spans="1:13" x14ac:dyDescent="0.35">
      <c r="B13" s="12" t="s">
        <v>19</v>
      </c>
      <c r="C13" s="16"/>
      <c r="D13" s="17">
        <v>1200</v>
      </c>
      <c r="E13" s="18">
        <v>1300</v>
      </c>
      <c r="F13" s="19"/>
      <c r="G13" s="17">
        <v>1200</v>
      </c>
      <c r="H13" s="17">
        <v>1000</v>
      </c>
      <c r="I13" s="25">
        <v>1200</v>
      </c>
      <c r="J13" s="39">
        <f t="shared" si="0"/>
        <v>0</v>
      </c>
      <c r="K13" s="16"/>
      <c r="L13" s="22">
        <v>1000</v>
      </c>
      <c r="M13" s="24"/>
    </row>
    <row r="14" spans="1:13" x14ac:dyDescent="0.35">
      <c r="B14" s="12" t="s">
        <v>20</v>
      </c>
      <c r="C14" s="16"/>
      <c r="D14" s="17">
        <v>3500</v>
      </c>
      <c r="E14" s="18">
        <v>0</v>
      </c>
      <c r="F14" s="19"/>
      <c r="G14" s="17">
        <v>3000</v>
      </c>
      <c r="H14" s="17">
        <v>1214.77</v>
      </c>
      <c r="I14" s="25">
        <v>2320</v>
      </c>
      <c r="J14" s="21">
        <f t="shared" si="0"/>
        <v>680</v>
      </c>
      <c r="K14" s="16"/>
      <c r="L14" s="22">
        <v>4000</v>
      </c>
      <c r="M14" s="23">
        <f t="shared" si="1"/>
        <v>0.72413793103448276</v>
      </c>
    </row>
    <row r="15" spans="1:13" x14ac:dyDescent="0.35">
      <c r="B15" s="12" t="s">
        <v>21</v>
      </c>
      <c r="C15" s="16"/>
      <c r="D15" s="17">
        <v>5000</v>
      </c>
      <c r="E15" s="18">
        <v>2914</v>
      </c>
      <c r="F15" s="19"/>
      <c r="G15" s="17">
        <v>6500</v>
      </c>
      <c r="H15" s="17">
        <v>888</v>
      </c>
      <c r="I15" s="25">
        <v>650</v>
      </c>
      <c r="J15" s="21">
        <f t="shared" si="0"/>
        <v>5850</v>
      </c>
      <c r="K15" s="16"/>
      <c r="L15" s="22">
        <v>4500</v>
      </c>
      <c r="M15" s="24"/>
    </row>
    <row r="16" spans="1:13" x14ac:dyDescent="0.35">
      <c r="B16" s="12"/>
      <c r="C16" s="16"/>
      <c r="D16" s="17"/>
      <c r="E16" s="18"/>
      <c r="F16" s="19"/>
      <c r="G16" s="17"/>
      <c r="H16" s="17"/>
      <c r="I16" s="25"/>
      <c r="J16" s="17"/>
      <c r="K16" s="16"/>
      <c r="L16" s="22"/>
      <c r="M16" s="23"/>
    </row>
    <row r="17" spans="1:13" ht="15" thickBot="1" x14ac:dyDescent="0.4">
      <c r="A17" s="26"/>
      <c r="B17" s="1" t="s">
        <v>22</v>
      </c>
      <c r="C17" s="40"/>
      <c r="D17" s="41">
        <f>SUM(D11:D16)</f>
        <v>19905</v>
      </c>
      <c r="E17" s="41">
        <f>SUM(E11:E16)</f>
        <v>23897.19</v>
      </c>
      <c r="F17" s="42"/>
      <c r="G17" s="41">
        <f>SUM(G11:G16)</f>
        <v>23345</v>
      </c>
      <c r="H17" s="41">
        <f>SUM(H11:H16)</f>
        <v>8107.08</v>
      </c>
      <c r="I17" s="43">
        <v>27963.48</v>
      </c>
      <c r="J17" s="81">
        <f>SUM(J11:J16)</f>
        <v>-4618.4799999999996</v>
      </c>
      <c r="K17" s="30"/>
      <c r="L17" s="31">
        <v>23385</v>
      </c>
      <c r="M17" s="83">
        <f t="shared" si="1"/>
        <v>-0.16373069446292091</v>
      </c>
    </row>
    <row r="18" spans="1:13" ht="15" thickTop="1" x14ac:dyDescent="0.35">
      <c r="B18" s="12"/>
      <c r="C18" s="32"/>
      <c r="D18" s="33"/>
      <c r="E18" s="34"/>
      <c r="F18" s="35"/>
      <c r="G18" s="33"/>
      <c r="H18" s="33"/>
      <c r="I18" s="36"/>
      <c r="J18" s="33"/>
      <c r="K18" s="16"/>
      <c r="L18" s="37"/>
      <c r="M18" s="38"/>
    </row>
    <row r="19" spans="1:13" ht="15.5" x14ac:dyDescent="0.35">
      <c r="B19" s="44" t="s">
        <v>23</v>
      </c>
      <c r="C19" s="11"/>
      <c r="D19" s="12"/>
      <c r="E19" s="12"/>
      <c r="F19" s="13"/>
      <c r="G19" s="12"/>
      <c r="H19" s="12"/>
      <c r="I19" s="14"/>
      <c r="J19" s="12"/>
      <c r="K19" s="11"/>
      <c r="L19" s="15"/>
      <c r="M19" s="23"/>
    </row>
    <row r="20" spans="1:13" x14ac:dyDescent="0.35">
      <c r="B20" s="1" t="s">
        <v>24</v>
      </c>
      <c r="C20" s="11"/>
      <c r="D20" s="12"/>
      <c r="E20" s="12"/>
      <c r="F20" s="13"/>
      <c r="G20" s="12"/>
      <c r="H20" s="45"/>
      <c r="I20" s="46">
        <v>16763.29</v>
      </c>
      <c r="J20" s="12"/>
      <c r="K20" s="11"/>
      <c r="L20" s="47">
        <f>I23</f>
        <v>19399.170000000002</v>
      </c>
      <c r="M20" s="48"/>
    </row>
    <row r="21" spans="1:13" x14ac:dyDescent="0.35">
      <c r="B21" s="1" t="s">
        <v>15</v>
      </c>
      <c r="C21" s="11"/>
      <c r="D21" s="12"/>
      <c r="E21" s="12"/>
      <c r="F21" s="13"/>
      <c r="G21" s="12"/>
      <c r="H21" s="17"/>
      <c r="I21" s="25">
        <f>I8</f>
        <v>30599.360000000001</v>
      </c>
      <c r="J21" s="12"/>
      <c r="K21" s="11"/>
      <c r="L21" s="22">
        <f>L8</f>
        <v>18250</v>
      </c>
      <c r="M21" s="23"/>
    </row>
    <row r="22" spans="1:13" x14ac:dyDescent="0.35">
      <c r="B22" s="1" t="s">
        <v>22</v>
      </c>
      <c r="C22" s="11"/>
      <c r="D22" s="12"/>
      <c r="E22" s="12"/>
      <c r="F22" s="13"/>
      <c r="G22" s="12"/>
      <c r="H22" s="17"/>
      <c r="I22" s="25">
        <f>I17</f>
        <v>27963.48</v>
      </c>
      <c r="J22" s="12"/>
      <c r="K22" s="11"/>
      <c r="L22" s="22">
        <f>L17</f>
        <v>23385</v>
      </c>
      <c r="M22" s="23"/>
    </row>
    <row r="23" spans="1:13" ht="15" thickBot="1" x14ac:dyDescent="0.4">
      <c r="B23" s="1" t="s">
        <v>25</v>
      </c>
      <c r="C23" s="11"/>
      <c r="D23" s="49"/>
      <c r="E23" s="49"/>
      <c r="F23" s="50"/>
      <c r="G23" s="49"/>
      <c r="H23" s="41"/>
      <c r="I23" s="43">
        <f>I20+I21-I22</f>
        <v>19399.170000000002</v>
      </c>
      <c r="J23" s="41"/>
      <c r="K23" s="41">
        <f>K20+K21-K22</f>
        <v>0</v>
      </c>
      <c r="L23" s="31">
        <f>L20+L21-L22</f>
        <v>14264.169999999998</v>
      </c>
      <c r="M23" s="51"/>
    </row>
    <row r="24" spans="1:13" ht="15" thickTop="1" x14ac:dyDescent="0.35">
      <c r="B24" s="1"/>
      <c r="C24" s="11"/>
      <c r="D24" s="52"/>
      <c r="E24" s="52"/>
      <c r="F24" s="53"/>
      <c r="G24" s="52"/>
      <c r="H24" s="54"/>
      <c r="I24" s="55"/>
      <c r="J24" s="54"/>
      <c r="K24" s="56"/>
      <c r="L24" s="55"/>
      <c r="M24" s="57"/>
    </row>
    <row r="25" spans="1:13" x14ac:dyDescent="0.35">
      <c r="B25" s="12"/>
      <c r="C25" s="11"/>
      <c r="D25" s="12"/>
      <c r="E25" s="12"/>
      <c r="F25" s="13"/>
      <c r="G25" s="12"/>
      <c r="H25" s="12"/>
      <c r="I25" s="12"/>
      <c r="J25" s="12"/>
      <c r="K25" s="11"/>
      <c r="L25" s="12"/>
      <c r="M25" s="52"/>
    </row>
    <row r="26" spans="1:13" x14ac:dyDescent="0.35">
      <c r="B26" s="12" t="s">
        <v>26</v>
      </c>
      <c r="C26" s="11"/>
      <c r="D26" s="12">
        <v>389</v>
      </c>
      <c r="E26" s="12"/>
      <c r="F26" s="13"/>
      <c r="G26" s="58">
        <v>389</v>
      </c>
      <c r="H26" s="12"/>
      <c r="I26" s="12"/>
      <c r="J26" s="12"/>
      <c r="K26" s="11"/>
      <c r="L26" s="59">
        <v>423</v>
      </c>
      <c r="M26" s="12"/>
    </row>
    <row r="27" spans="1:13" x14ac:dyDescent="0.35">
      <c r="B27" s="12" t="s">
        <v>27</v>
      </c>
      <c r="C27" s="11"/>
      <c r="D27" s="12">
        <v>32.49</v>
      </c>
      <c r="E27" s="12"/>
      <c r="F27" s="13"/>
      <c r="G27" s="17">
        <v>34.700000000000003</v>
      </c>
      <c r="H27" s="12"/>
      <c r="I27" s="12"/>
      <c r="J27" s="12"/>
      <c r="K27" s="11"/>
      <c r="L27" s="60">
        <f>(L5/L26)</f>
        <v>36.643026004728135</v>
      </c>
      <c r="M27" s="12"/>
    </row>
    <row r="28" spans="1:13" ht="29" customHeight="1" x14ac:dyDescent="0.35">
      <c r="B28" s="61" t="s">
        <v>28</v>
      </c>
      <c r="C28" s="11"/>
      <c r="D28" s="62">
        <v>0</v>
      </c>
      <c r="E28" s="12"/>
      <c r="F28" s="13"/>
      <c r="G28" s="62">
        <f>(G27-D27)/D27</f>
        <v>6.8020929516774409E-2</v>
      </c>
      <c r="H28" s="63"/>
      <c r="I28" s="12"/>
      <c r="J28" s="12"/>
      <c r="K28" s="11"/>
      <c r="L28" s="64">
        <f>(L27-G27)/G27</f>
        <v>5.5994985727035505E-2</v>
      </c>
      <c r="M28" s="12"/>
    </row>
    <row r="29" spans="1:13" x14ac:dyDescent="0.35">
      <c r="C29" s="65"/>
      <c r="F29" s="66"/>
    </row>
    <row r="30" spans="1:13" x14ac:dyDescent="0.35">
      <c r="C30" s="65"/>
      <c r="F30" s="66"/>
    </row>
    <row r="31" spans="1:13" x14ac:dyDescent="0.35">
      <c r="B31" s="26" t="s">
        <v>29</v>
      </c>
      <c r="C31" s="65"/>
      <c r="F31" s="66"/>
      <c r="G31" s="67" t="s">
        <v>30</v>
      </c>
      <c r="H31" s="26"/>
      <c r="I31" s="26"/>
    </row>
    <row r="32" spans="1:13" ht="14.5" customHeight="1" x14ac:dyDescent="0.35">
      <c r="B32" t="s">
        <v>31</v>
      </c>
      <c r="C32" s="65"/>
      <c r="E32" s="68">
        <v>2479.9699999999998</v>
      </c>
      <c r="F32" s="66"/>
      <c r="G32" s="69" t="s">
        <v>32</v>
      </c>
      <c r="H32" s="69"/>
      <c r="I32" s="69"/>
      <c r="J32" s="69"/>
      <c r="K32" s="69"/>
      <c r="L32" s="69"/>
      <c r="M32" s="69"/>
    </row>
    <row r="33" spans="2:13" x14ac:dyDescent="0.35">
      <c r="B33" t="s">
        <v>33</v>
      </c>
      <c r="C33" s="65"/>
      <c r="E33" s="70">
        <v>9377.66</v>
      </c>
      <c r="F33" s="66"/>
      <c r="G33" s="69"/>
      <c r="H33" s="69"/>
      <c r="I33" s="69"/>
      <c r="J33" s="69"/>
      <c r="K33" s="69"/>
      <c r="L33" s="69"/>
      <c r="M33" s="69"/>
    </row>
    <row r="34" spans="2:13" x14ac:dyDescent="0.35">
      <c r="C34" s="65"/>
      <c r="E34" s="71">
        <v>11857.63</v>
      </c>
      <c r="F34" s="66"/>
      <c r="G34" s="69"/>
      <c r="H34" s="69"/>
      <c r="I34" s="69"/>
      <c r="J34" s="69"/>
      <c r="K34" s="69"/>
      <c r="L34" s="69"/>
      <c r="M34" s="69"/>
    </row>
    <row r="35" spans="2:13" x14ac:dyDescent="0.35">
      <c r="C35" s="65"/>
      <c r="F35" s="66"/>
      <c r="G35" t="s">
        <v>34</v>
      </c>
    </row>
    <row r="36" spans="2:13" x14ac:dyDescent="0.35">
      <c r="C36" s="65"/>
      <c r="F36" s="66"/>
      <c r="G36" t="s">
        <v>35</v>
      </c>
    </row>
    <row r="37" spans="2:13" ht="14.5" customHeight="1" x14ac:dyDescent="0.35">
      <c r="B37" s="72" t="s">
        <v>36</v>
      </c>
      <c r="C37" s="65"/>
      <c r="E37" s="71"/>
      <c r="F37" s="66"/>
      <c r="G37" s="69" t="s">
        <v>37</v>
      </c>
      <c r="H37" s="69"/>
      <c r="I37" s="69"/>
      <c r="J37" s="69"/>
      <c r="K37" s="69"/>
      <c r="L37" s="69"/>
      <c r="M37" s="69"/>
    </row>
    <row r="38" spans="2:13" x14ac:dyDescent="0.35">
      <c r="B38" t="s">
        <v>38</v>
      </c>
      <c r="C38" s="65"/>
      <c r="E38" s="68">
        <v>8215.75</v>
      </c>
      <c r="F38" s="66"/>
      <c r="G38" s="69"/>
      <c r="H38" s="69"/>
      <c r="I38" s="69"/>
      <c r="J38" s="69"/>
      <c r="K38" s="69"/>
      <c r="L38" s="69"/>
      <c r="M38" s="69"/>
    </row>
    <row r="39" spans="2:13" x14ac:dyDescent="0.35">
      <c r="B39" t="s">
        <v>39</v>
      </c>
      <c r="C39" s="65"/>
      <c r="E39" s="68">
        <v>2914</v>
      </c>
      <c r="F39" s="66"/>
    </row>
    <row r="40" spans="2:13" ht="14.5" customHeight="1" x14ac:dyDescent="0.35">
      <c r="C40" s="65"/>
      <c r="E40" s="70">
        <v>11129.75</v>
      </c>
      <c r="F40" s="66"/>
      <c r="G40" s="73" t="s">
        <v>40</v>
      </c>
      <c r="H40" s="73"/>
      <c r="I40" s="73"/>
      <c r="J40" s="73"/>
      <c r="K40" s="73"/>
      <c r="L40" s="73"/>
      <c r="M40" s="73"/>
    </row>
    <row r="41" spans="2:13" x14ac:dyDescent="0.35">
      <c r="C41" s="65"/>
      <c r="E41" s="71"/>
      <c r="F41" s="66"/>
      <c r="G41" s="73"/>
      <c r="H41" s="73"/>
      <c r="I41" s="73"/>
      <c r="J41" s="73"/>
      <c r="K41" s="73"/>
      <c r="L41" s="73"/>
      <c r="M41" s="73"/>
    </row>
    <row r="42" spans="2:13" x14ac:dyDescent="0.35">
      <c r="C42" s="65"/>
      <c r="E42" s="71"/>
      <c r="F42" s="66"/>
      <c r="G42" s="74"/>
      <c r="H42" s="74"/>
      <c r="I42" s="74"/>
      <c r="J42" s="74"/>
      <c r="K42" s="74"/>
      <c r="L42" s="74"/>
      <c r="M42" s="74"/>
    </row>
    <row r="43" spans="2:13" x14ac:dyDescent="0.35">
      <c r="C43" s="65"/>
      <c r="F43" s="66"/>
    </row>
    <row r="44" spans="2:13" ht="15" thickBot="1" x14ac:dyDescent="0.4">
      <c r="B44" t="s">
        <v>41</v>
      </c>
      <c r="C44" s="65"/>
      <c r="E44" s="75">
        <v>727.88</v>
      </c>
      <c r="F44" s="66"/>
      <c r="G44" s="76"/>
      <c r="H44" s="76"/>
      <c r="I44" s="76"/>
      <c r="J44" s="76"/>
      <c r="K44" s="76"/>
      <c r="L44" s="76"/>
      <c r="M44" s="76"/>
    </row>
    <row r="45" spans="2:13" ht="15" thickTop="1" x14ac:dyDescent="0.35">
      <c r="C45" s="65"/>
      <c r="F45" s="66"/>
      <c r="G45" s="76"/>
      <c r="H45" s="76"/>
      <c r="I45" s="76"/>
      <c r="J45" s="76"/>
      <c r="K45" s="76"/>
      <c r="L45" s="76"/>
      <c r="M45" s="76"/>
    </row>
    <row r="46" spans="2:13" x14ac:dyDescent="0.35">
      <c r="G46" s="76"/>
      <c r="H46" s="76"/>
      <c r="I46" s="76"/>
      <c r="J46" s="76"/>
      <c r="K46" s="76"/>
      <c r="L46" s="76"/>
      <c r="M46" s="76"/>
    </row>
  </sheetData>
  <mergeCells count="7">
    <mergeCell ref="G40:M41"/>
    <mergeCell ref="C1:M1"/>
    <mergeCell ref="D2:E2"/>
    <mergeCell ref="G2:J2"/>
    <mergeCell ref="L2:M2"/>
    <mergeCell ref="G32:M34"/>
    <mergeCell ref="G37:M38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Bunwell Parish Clerk</dc:creator>
  <cp:lastModifiedBy>Bunwell Parish Clerk</cp:lastModifiedBy>
  <dcterms:created xsi:type="dcterms:W3CDTF">2024-01-31T13:32:50Z</dcterms:created>
  <dcterms:modified xsi:type="dcterms:W3CDTF">2024-01-31T14:46:09Z</dcterms:modified>
</cp:coreProperties>
</file>